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houdhry Jawad\Desktop\fwdruthschris___31498840___duetodayforbilal\"/>
    </mc:Choice>
  </mc:AlternateContent>
  <bookViews>
    <workbookView xWindow="0" yWindow="0" windowWidth="19200" windowHeight="8235"/>
  </bookViews>
  <sheets>
    <sheet name="Original Case Data" sheetId="2" r:id="rId1"/>
    <sheet name="TOP MEAT IMPORTERS" sheetId="5" r:id="rId2"/>
    <sheet name="Affinity for US brands" sheetId="6" r:id="rId3"/>
  </sheets>
  <calcPr calcId="152511" concurrentCalc="0"/>
</workbook>
</file>

<file path=xl/calcChain.xml><?xml version="1.0" encoding="utf-8"?>
<calcChain xmlns="http://schemas.openxmlformats.org/spreadsheetml/2006/main">
  <c r="J34" i="2" l="1"/>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 r="J3" i="2"/>
  <c r="J2" i="2"/>
  <c r="I2" i="2"/>
  <c r="C36" i="2"/>
  <c r="C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I3" i="2"/>
  <c r="F25" i="2"/>
  <c r="K25" i="2"/>
  <c r="K2" i="2"/>
  <c r="K3" i="2"/>
  <c r="K4" i="2"/>
  <c r="K5" i="2"/>
  <c r="K6" i="2"/>
  <c r="K7" i="2"/>
  <c r="K8" i="2"/>
  <c r="K9" i="2"/>
  <c r="K10" i="2"/>
  <c r="K11" i="2"/>
  <c r="K12" i="2"/>
  <c r="K13" i="2"/>
  <c r="K14" i="2"/>
  <c r="K15" i="2"/>
  <c r="K16" i="2"/>
  <c r="K17" i="2"/>
  <c r="K18" i="2"/>
  <c r="K19" i="2"/>
  <c r="K20" i="2"/>
  <c r="K21" i="2"/>
  <c r="K22" i="2"/>
  <c r="K23" i="2"/>
  <c r="K24" i="2"/>
  <c r="K26" i="2"/>
  <c r="K27" i="2"/>
  <c r="K28" i="2"/>
  <c r="K29" i="2"/>
  <c r="K30" i="2"/>
  <c r="K31" i="2"/>
  <c r="K32" i="2"/>
  <c r="K33" i="2"/>
  <c r="K34" i="2"/>
  <c r="K36" i="2"/>
  <c r="F2" i="2"/>
  <c r="F3" i="2"/>
  <c r="F4" i="2"/>
  <c r="F5" i="2"/>
  <c r="F6" i="2"/>
  <c r="F7" i="2"/>
  <c r="F8" i="2"/>
  <c r="F9" i="2"/>
  <c r="F10" i="2"/>
  <c r="F11" i="2"/>
  <c r="F12" i="2"/>
  <c r="F13" i="2"/>
  <c r="F14" i="2"/>
  <c r="F15" i="2"/>
  <c r="F16" i="2"/>
  <c r="F17" i="2"/>
  <c r="F18" i="2"/>
  <c r="F19" i="2"/>
  <c r="F20" i="2"/>
  <c r="F21" i="2"/>
  <c r="F22" i="2"/>
  <c r="F23" i="2"/>
  <c r="F24" i="2"/>
  <c r="F26" i="2"/>
  <c r="F27" i="2"/>
  <c r="F28" i="2"/>
  <c r="F29" i="2"/>
  <c r="F30" i="2"/>
  <c r="F31" i="2"/>
  <c r="F32" i="2"/>
  <c r="F33" i="2"/>
  <c r="F34" i="2"/>
  <c r="F36" i="2"/>
  <c r="B36" i="2"/>
  <c r="B35" i="2"/>
</calcChain>
</file>

<file path=xl/sharedStrings.xml><?xml version="1.0" encoding="utf-8"?>
<sst xmlns="http://schemas.openxmlformats.org/spreadsheetml/2006/main" count="82" uniqueCount="72">
  <si>
    <t>Country</t>
  </si>
  <si>
    <t>Beef Consumption</t>
  </si>
  <si>
    <t>Population</t>
  </si>
  <si>
    <t>Urbanization Rate</t>
  </si>
  <si>
    <t>GDP per Capita (PPP)</t>
  </si>
  <si>
    <t>Argentina</t>
  </si>
  <si>
    <t>Bahamas</t>
  </si>
  <si>
    <t>Belgium</t>
  </si>
  <si>
    <t>Brazil</t>
  </si>
  <si>
    <t>Chile</t>
  </si>
  <si>
    <t>China</t>
  </si>
  <si>
    <t>Costa Rica</t>
  </si>
  <si>
    <t>Czech Republic</t>
  </si>
  <si>
    <t>France</t>
  </si>
  <si>
    <t>Germany</t>
  </si>
  <si>
    <t>Greece</t>
  </si>
  <si>
    <t>Hungary</t>
  </si>
  <si>
    <t>Ireland</t>
  </si>
  <si>
    <t>Israel</t>
  </si>
  <si>
    <t>Italy</t>
  </si>
  <si>
    <t xml:space="preserve">Japan </t>
  </si>
  <si>
    <t>Kuwait</t>
  </si>
  <si>
    <t>Malaysia</t>
  </si>
  <si>
    <t>Netherlands</t>
  </si>
  <si>
    <t>Panama</t>
  </si>
  <si>
    <t>Poland</t>
  </si>
  <si>
    <t>Portugal</t>
  </si>
  <si>
    <t>Russia</t>
  </si>
  <si>
    <t>Singapore</t>
  </si>
  <si>
    <t>South Africa</t>
  </si>
  <si>
    <t>South Korea</t>
  </si>
  <si>
    <t>Spain</t>
  </si>
  <si>
    <t>Switzerland</t>
  </si>
  <si>
    <t>Turkey</t>
  </si>
  <si>
    <t>UAE/Dubai</t>
  </si>
  <si>
    <t>U.K.</t>
  </si>
  <si>
    <t>U.S.</t>
  </si>
  <si>
    <t>Vietnam</t>
  </si>
  <si>
    <t>Beef Consumption per Capita according to Food &amp; Agricultural Organization  of the United Nations http://faostat3.fao.org/home/index.html#DOWNLOAD</t>
  </si>
  <si>
    <t>Population &amp; Urbanization Rate according  to the United Nations http://esa.un.org/unup/</t>
  </si>
  <si>
    <t>Per Capita GDP according to The World Bank http://data.worldbank.org/indicator/NY.GDP.PCAP.PP.CD?page=1</t>
  </si>
  <si>
    <t>Outlook for Major Beef Importing Countries</t>
  </si>
  <si>
    <t>USA</t>
  </si>
  <si>
    <t>RUSSIA</t>
  </si>
  <si>
    <t xml:space="preserve">JAPAN </t>
  </si>
  <si>
    <t>MEXICO</t>
  </si>
  <si>
    <t>EUROPIAN UNION</t>
  </si>
  <si>
    <t>SOUTH KOREA</t>
  </si>
  <si>
    <t>EGYPT &amp; CANADA</t>
  </si>
  <si>
    <t>Top Beef Importers In 2017</t>
  </si>
  <si>
    <t>1,748,000 metric tons</t>
  </si>
  <si>
    <t>1,398,000 metric tons</t>
  </si>
  <si>
    <t>851,000 metric tons</t>
  </si>
  <si>
    <t>765,000 metric tons</t>
  </si>
  <si>
    <t>709,000 metric tons</t>
  </si>
  <si>
    <t>430,000 metric tons </t>
  </si>
  <si>
    <t>332,000 metric tons</t>
  </si>
  <si>
    <t>US RELATIONS WITH TOP CONTENDER COUNTRIES</t>
  </si>
  <si>
    <t>The relationship amoung US and Russia is not on the best of the terms which has made many US food chains to shutdown business in US including Mcdonalds</t>
  </si>
  <si>
    <t xml:space="preserve">US and Japan have very strong economic, politic relatioships, it is deemed one of the most Pro-American nation. It is the home of many US food chains aswell. </t>
  </si>
  <si>
    <t>Both the countries have very close economic tie as the countries share a border, US is the largest trading parter of Mexico whereas Mexico being the third largest for US. It too hold many franchices of US food chains.</t>
  </si>
  <si>
    <t>US and Europian Eunion have a steady relationship which does differ on certain parts as was the case on the Iraq War but over all US has strong standing and industry in the EU, including many food chains.</t>
  </si>
  <si>
    <t xml:space="preserve">US has had close ties with South Koria ever since it help build its economy since the 1950s,  Mcdonalds have had its standing in South Korea since 1988.  </t>
  </si>
  <si>
    <t>TOTAL BEEF CONSUMPTION</t>
  </si>
  <si>
    <t>Market Attractiveness</t>
  </si>
  <si>
    <t>-</t>
  </si>
  <si>
    <t>Variable 1(Value Added % of GDP 2009)</t>
  </si>
  <si>
    <t>Variable 2 (Gross Savings % of GDP 2009)</t>
  </si>
  <si>
    <t>zbeef</t>
  </si>
  <si>
    <t>zpop</t>
  </si>
  <si>
    <t>The Value added variable is taken because it contributes in the GDP of the country and also taken because it defines that how any industries are adding value in the Gross Domestic Products.</t>
  </si>
  <si>
    <t xml:space="preserve">Saving is taken as variable 2 because it defines the consumption of the country that how much population of the country is consuming the products and services and how much this population is saving.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</si>
</sst>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000_);_(* \(#,##0.000000\);_(* &quot;-&quot;??_);_(@_)"/>
  </numFmts>
  <fonts count="12" x14ac:knownFonts="1">
    <font>
      <sz val="11"/>
      <color theme="1"/>
      <name val="Calibri"/>
      <family val="2"/>
      <scheme val="minor"/>
    </font>
    <font>
      <sz val="11"/>
      <color theme="1"/>
      <name val="Calibri"/>
      <family val="2"/>
      <scheme val="minor"/>
    </font>
    <font>
      <sz val="10"/>
      <name val="Arial"/>
    </font>
    <font>
      <sz val="10"/>
      <name val="Arial"/>
      <family val="2"/>
    </font>
    <font>
      <sz val="9"/>
      <color theme="1"/>
      <name val="Arial"/>
      <family val="2"/>
    </font>
    <font>
      <b/>
      <sz val="14"/>
      <color rgb="FF000000"/>
      <name val="Arial"/>
      <family val="2"/>
    </font>
    <font>
      <b/>
      <sz val="10"/>
      <color rgb="FF000000"/>
      <name val="Arial"/>
      <family val="2"/>
    </font>
    <font>
      <sz val="12"/>
      <color rgb="FF000000"/>
      <name val="Arial"/>
      <family val="2"/>
    </font>
    <font>
      <b/>
      <sz val="11"/>
      <color rgb="FF252525"/>
      <name val="Arial"/>
      <family val="2"/>
    </font>
    <font>
      <b/>
      <u/>
      <sz val="16"/>
      <color theme="1"/>
      <name val="Calibri"/>
      <family val="2"/>
      <scheme val="minor"/>
    </font>
    <font>
      <b/>
      <sz val="9"/>
      <color theme="1"/>
      <name val="Arial"/>
      <family val="2"/>
    </font>
    <font>
      <b/>
      <sz val="11"/>
      <color theme="1"/>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rgb="FFFFFFCC"/>
      </patternFill>
    </fill>
    <fill>
      <patternFill patternType="solid">
        <fgColor theme="9"/>
        <bgColor indexed="64"/>
      </patternFill>
    </fill>
    <fill>
      <patternFill patternType="solid">
        <fgColor theme="8" tint="0.79998168889431442"/>
        <bgColor indexed="64"/>
      </patternFill>
    </fill>
    <fill>
      <patternFill patternType="solid">
        <fgColor theme="6"/>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3"/>
        <bgColor indexed="64"/>
      </patternFill>
    </fill>
    <fill>
      <patternFill patternType="solid">
        <fgColor theme="8"/>
        <bgColor indexed="64"/>
      </patternFill>
    </fill>
  </fills>
  <borders count="17">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0" fontId="2" fillId="0" borderId="0"/>
    <xf numFmtId="0" fontId="3" fillId="0" borderId="0"/>
    <xf numFmtId="0" fontId="1" fillId="3" borderId="1" applyNumberFormat="0" applyFont="0" applyAlignment="0" applyProtection="0"/>
    <xf numFmtId="43" fontId="1" fillId="0" borderId="0" applyFont="0" applyFill="0" applyBorder="0" applyAlignment="0" applyProtection="0"/>
    <xf numFmtId="44" fontId="1" fillId="0" borderId="0" applyFont="0" applyFill="0" applyBorder="0" applyAlignment="0" applyProtection="0"/>
  </cellStyleXfs>
  <cellXfs count="98">
    <xf numFmtId="0" fontId="0" fillId="0" borderId="0" xfId="0"/>
    <xf numFmtId="0" fontId="0" fillId="0" borderId="0" xfId="0" applyAlignment="1">
      <alignment horizontal="center" vertical="center"/>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xf>
    <xf numFmtId="164" fontId="4" fillId="2" borderId="4" xfId="4" applyNumberFormat="1" applyFont="1" applyFill="1" applyBorder="1" applyAlignment="1">
      <alignment horizontal="center" vertical="center"/>
    </xf>
    <xf numFmtId="0" fontId="0" fillId="4" borderId="7" xfId="0" applyFill="1" applyBorder="1" applyAlignment="1">
      <alignment horizontal="center"/>
    </xf>
    <xf numFmtId="0" fontId="7" fillId="4" borderId="6" xfId="0" applyFont="1" applyFill="1" applyBorder="1"/>
    <xf numFmtId="0" fontId="0" fillId="4" borderId="6" xfId="0" applyFill="1" applyBorder="1"/>
    <xf numFmtId="0" fontId="0" fillId="4" borderId="8" xfId="0" applyFill="1" applyBorder="1"/>
    <xf numFmtId="0" fontId="0" fillId="6" borderId="9" xfId="0" applyFill="1" applyBorder="1" applyAlignment="1">
      <alignment horizontal="center"/>
    </xf>
    <xf numFmtId="0" fontId="7" fillId="6" borderId="0" xfId="0" applyFont="1" applyFill="1" applyBorder="1"/>
    <xf numFmtId="0" fontId="0" fillId="6" borderId="0" xfId="0" applyFill="1" applyBorder="1"/>
    <xf numFmtId="0" fontId="0" fillId="6" borderId="10" xfId="0" applyFill="1" applyBorder="1"/>
    <xf numFmtId="0" fontId="0" fillId="5" borderId="9" xfId="0" applyFill="1" applyBorder="1" applyAlignment="1">
      <alignment horizontal="center"/>
    </xf>
    <xf numFmtId="0" fontId="7" fillId="5" borderId="0" xfId="0" applyFont="1" applyFill="1" applyBorder="1"/>
    <xf numFmtId="0" fontId="0" fillId="5" borderId="0" xfId="0" applyFill="1" applyBorder="1"/>
    <xf numFmtId="0" fontId="0" fillId="5" borderId="10" xfId="0" applyFill="1" applyBorder="1"/>
    <xf numFmtId="0" fontId="0" fillId="7" borderId="9" xfId="0" applyFill="1" applyBorder="1" applyAlignment="1">
      <alignment horizontal="center"/>
    </xf>
    <xf numFmtId="0" fontId="7" fillId="7" borderId="0" xfId="0" applyFont="1" applyFill="1" applyBorder="1"/>
    <xf numFmtId="0" fontId="0" fillId="7" borderId="0" xfId="0" applyFill="1" applyBorder="1"/>
    <xf numFmtId="0" fontId="0" fillId="7" borderId="10" xfId="0" applyFill="1" applyBorder="1"/>
    <xf numFmtId="0" fontId="0" fillId="8" borderId="9" xfId="0" applyFill="1" applyBorder="1" applyAlignment="1">
      <alignment horizontal="center"/>
    </xf>
    <xf numFmtId="0" fontId="7" fillId="8" borderId="0" xfId="0" applyFont="1" applyFill="1" applyBorder="1"/>
    <xf numFmtId="0" fontId="0" fillId="8" borderId="0" xfId="0" applyFill="1" applyBorder="1"/>
    <xf numFmtId="0" fontId="0" fillId="8" borderId="10" xfId="0" applyFill="1" applyBorder="1"/>
    <xf numFmtId="0" fontId="0" fillId="9" borderId="9" xfId="0" applyFill="1" applyBorder="1" applyAlignment="1">
      <alignment horizontal="center"/>
    </xf>
    <xf numFmtId="0" fontId="7" fillId="9" borderId="0" xfId="0" applyFont="1" applyFill="1" applyBorder="1"/>
    <xf numFmtId="0" fontId="0" fillId="9" borderId="0" xfId="0" applyFill="1" applyBorder="1"/>
    <xf numFmtId="0" fontId="0" fillId="9" borderId="10" xfId="0" applyFill="1" applyBorder="1"/>
    <xf numFmtId="0" fontId="0" fillId="10" borderId="11" xfId="0" applyFill="1" applyBorder="1" applyAlignment="1">
      <alignment horizontal="center"/>
    </xf>
    <xf numFmtId="0" fontId="7" fillId="10" borderId="12" xfId="0" applyFont="1" applyFill="1" applyBorder="1"/>
    <xf numFmtId="0" fontId="0" fillId="10" borderId="12" xfId="0" applyFill="1" applyBorder="1"/>
    <xf numFmtId="0" fontId="0" fillId="10" borderId="13" xfId="0" applyFill="1" applyBorder="1"/>
    <xf numFmtId="0" fontId="0" fillId="11" borderId="2" xfId="0" applyFill="1" applyBorder="1" applyAlignment="1">
      <alignment horizontal="center" vertical="center"/>
    </xf>
    <xf numFmtId="0" fontId="0" fillId="4" borderId="2" xfId="0" applyFill="1" applyBorder="1" applyAlignment="1">
      <alignment horizontal="center" vertical="center"/>
    </xf>
    <xf numFmtId="0" fontId="0" fillId="7" borderId="2" xfId="0" applyFill="1" applyBorder="1" applyAlignment="1">
      <alignment horizontal="center" vertical="center"/>
    </xf>
    <xf numFmtId="0" fontId="0" fillId="6" borderId="15" xfId="0" applyFill="1" applyBorder="1" applyAlignment="1">
      <alignment horizontal="center" vertical="center"/>
    </xf>
    <xf numFmtId="0" fontId="0" fillId="9" borderId="2" xfId="0" applyFill="1" applyBorder="1" applyAlignment="1">
      <alignment horizontal="center" vertical="center"/>
    </xf>
    <xf numFmtId="164" fontId="0" fillId="0" borderId="0" xfId="4" applyNumberFormat="1" applyFont="1" applyAlignment="1">
      <alignment horizontal="center" vertical="center"/>
    </xf>
    <xf numFmtId="0" fontId="4" fillId="0" borderId="14" xfId="0" applyFont="1" applyBorder="1" applyAlignment="1">
      <alignment horizontal="center" vertical="center"/>
    </xf>
    <xf numFmtId="164" fontId="4" fillId="0" borderId="6" xfId="4" applyNumberFormat="1" applyFont="1" applyBorder="1" applyAlignment="1">
      <alignment horizontal="center" vertical="center"/>
    </xf>
    <xf numFmtId="0" fontId="4" fillId="0" borderId="8" xfId="0" applyFont="1" applyFill="1" applyBorder="1" applyAlignment="1">
      <alignment horizontal="center" vertical="center"/>
    </xf>
    <xf numFmtId="0" fontId="4" fillId="0" borderId="15" xfId="0" applyFont="1" applyBorder="1" applyAlignment="1">
      <alignment horizontal="center" vertical="center"/>
    </xf>
    <xf numFmtId="164" fontId="4" fillId="0" borderId="0" xfId="4" applyNumberFormat="1" applyFont="1" applyBorder="1" applyAlignment="1">
      <alignment horizontal="center" vertical="center"/>
    </xf>
    <xf numFmtId="0" fontId="4" fillId="0" borderId="10" xfId="0" applyFont="1" applyFill="1" applyBorder="1" applyAlignment="1">
      <alignment horizontal="center" vertical="center"/>
    </xf>
    <xf numFmtId="0" fontId="4" fillId="0" borderId="16" xfId="0" applyFont="1" applyBorder="1" applyAlignment="1">
      <alignment horizontal="center" vertical="center"/>
    </xf>
    <xf numFmtId="164" fontId="4" fillId="0" borderId="12" xfId="4" applyNumberFormat="1" applyFont="1" applyBorder="1" applyAlignment="1">
      <alignment horizontal="center" vertical="center"/>
    </xf>
    <xf numFmtId="0" fontId="4" fillId="0" borderId="13" xfId="0" applyFont="1" applyFill="1" applyBorder="1" applyAlignment="1">
      <alignment horizontal="center" vertical="center"/>
    </xf>
    <xf numFmtId="0" fontId="0" fillId="2" borderId="1" xfId="3" applyFont="1" applyFill="1" applyAlignment="1">
      <alignment horizontal="center" vertical="center" wrapText="1"/>
    </xf>
    <xf numFmtId="0" fontId="0" fillId="0" borderId="0" xfId="0" applyAlignment="1">
      <alignment horizontal="center" vertical="center" wrapText="1"/>
    </xf>
    <xf numFmtId="164" fontId="0" fillId="0" borderId="0" xfId="4" applyNumberFormat="1" applyFont="1"/>
    <xf numFmtId="165" fontId="0" fillId="0" borderId="0" xfId="5" applyNumberFormat="1" applyFont="1"/>
    <xf numFmtId="165" fontId="4" fillId="2" borderId="5" xfId="5" applyNumberFormat="1" applyFont="1" applyFill="1" applyBorder="1" applyAlignment="1">
      <alignment horizontal="center" vertical="center"/>
    </xf>
    <xf numFmtId="165" fontId="4" fillId="0" borderId="8" xfId="5" applyNumberFormat="1" applyFont="1" applyFill="1" applyBorder="1" applyAlignment="1">
      <alignment horizontal="center" vertical="center"/>
    </xf>
    <xf numFmtId="165" fontId="4" fillId="0" borderId="10" xfId="5" applyNumberFormat="1" applyFont="1" applyFill="1" applyBorder="1" applyAlignment="1">
      <alignment horizontal="center" vertical="center"/>
    </xf>
    <xf numFmtId="165" fontId="4" fillId="0" borderId="13" xfId="5" applyNumberFormat="1" applyFont="1" applyFill="1" applyBorder="1" applyAlignment="1">
      <alignment horizontal="center" vertical="center"/>
    </xf>
    <xf numFmtId="164" fontId="4" fillId="2" borderId="5" xfId="4" applyNumberFormat="1" applyFont="1" applyFill="1" applyBorder="1" applyAlignment="1">
      <alignment horizontal="center" vertical="center"/>
    </xf>
    <xf numFmtId="164" fontId="4" fillId="0" borderId="8" xfId="4" applyNumberFormat="1" applyFont="1" applyFill="1" applyBorder="1" applyAlignment="1">
      <alignment horizontal="center" vertical="center"/>
    </xf>
    <xf numFmtId="164" fontId="4" fillId="0" borderId="10" xfId="4" applyNumberFormat="1" applyFont="1" applyFill="1" applyBorder="1" applyAlignment="1">
      <alignment horizontal="center" vertical="center"/>
    </xf>
    <xf numFmtId="164" fontId="4" fillId="0" borderId="13" xfId="4" applyNumberFormat="1" applyFont="1" applyFill="1" applyBorder="1" applyAlignment="1">
      <alignment horizontal="center" vertical="center"/>
    </xf>
    <xf numFmtId="0" fontId="10" fillId="2" borderId="2" xfId="0" applyFont="1" applyFill="1" applyBorder="1" applyAlignment="1">
      <alignment horizontal="center" vertical="center"/>
    </xf>
    <xf numFmtId="164" fontId="10" fillId="2" borderId="4" xfId="4" applyNumberFormat="1" applyFont="1" applyFill="1" applyBorder="1" applyAlignment="1">
      <alignment horizontal="center" vertical="center"/>
    </xf>
    <xf numFmtId="0" fontId="10" fillId="2" borderId="5" xfId="0" applyFont="1" applyFill="1" applyBorder="1" applyAlignment="1">
      <alignment horizontal="center" vertical="center"/>
    </xf>
    <xf numFmtId="164" fontId="10" fillId="2" borderId="5" xfId="4" applyNumberFormat="1" applyFont="1" applyFill="1" applyBorder="1" applyAlignment="1">
      <alignment horizontal="center" vertical="center"/>
    </xf>
    <xf numFmtId="164" fontId="10" fillId="2" borderId="5" xfId="4" applyNumberFormat="1" applyFont="1" applyFill="1" applyBorder="1" applyAlignment="1">
      <alignment horizontal="center" vertical="center" wrapText="1"/>
    </xf>
    <xf numFmtId="165" fontId="10" fillId="2" borderId="5" xfId="5" applyNumberFormat="1" applyFont="1" applyFill="1" applyBorder="1" applyAlignment="1">
      <alignment horizontal="center" vertical="center"/>
    </xf>
    <xf numFmtId="0" fontId="0" fillId="0" borderId="0" xfId="0" applyAlignment="1">
      <alignment vertical="center"/>
    </xf>
    <xf numFmtId="166" fontId="4" fillId="0" borderId="8" xfId="4" applyNumberFormat="1" applyFont="1" applyFill="1" applyBorder="1" applyAlignment="1">
      <alignment horizontal="center" vertical="center"/>
    </xf>
    <xf numFmtId="166" fontId="4" fillId="0" borderId="10" xfId="4" applyNumberFormat="1" applyFont="1" applyFill="1" applyBorder="1" applyAlignment="1">
      <alignment horizontal="center" vertical="center"/>
    </xf>
    <xf numFmtId="166" fontId="4" fillId="2" borderId="5" xfId="4" applyNumberFormat="1" applyFont="1" applyFill="1" applyBorder="1" applyAlignment="1">
      <alignment horizontal="center" vertical="center"/>
    </xf>
    <xf numFmtId="166" fontId="4" fillId="0" borderId="13" xfId="4" applyNumberFormat="1"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8" fillId="0" borderId="0" xfId="0" applyFont="1" applyAlignment="1">
      <alignment horizontal="center" wrapText="1"/>
    </xf>
    <xf numFmtId="0" fontId="0" fillId="9" borderId="3" xfId="0" applyFill="1" applyBorder="1" applyAlignment="1">
      <alignment horizontal="center" vertical="center" wrapText="1"/>
    </xf>
    <xf numFmtId="0" fontId="0" fillId="9" borderId="4" xfId="0" applyFill="1" applyBorder="1" applyAlignment="1">
      <alignment horizontal="center" vertical="center" wrapText="1"/>
    </xf>
    <xf numFmtId="0" fontId="0" fillId="9" borderId="5" xfId="0" applyFill="1" applyBorder="1" applyAlignment="1">
      <alignment horizontal="center" vertical="center" wrapText="1"/>
    </xf>
    <xf numFmtId="0" fontId="9" fillId="2" borderId="3" xfId="0" applyFont="1" applyFill="1" applyBorder="1" applyAlignment="1">
      <alignment horizontal="center"/>
    </xf>
    <xf numFmtId="0" fontId="9" fillId="2" borderId="4" xfId="0" applyFont="1" applyFill="1" applyBorder="1" applyAlignment="1">
      <alignment horizontal="center"/>
    </xf>
    <xf numFmtId="0" fontId="9" fillId="2" borderId="5" xfId="0" applyFont="1" applyFill="1" applyBorder="1" applyAlignment="1">
      <alignment horizontal="center"/>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4" xfId="0" applyFill="1" applyBorder="1" applyAlignment="1">
      <alignment horizontal="center" vertical="center" wrapText="1"/>
    </xf>
    <xf numFmtId="0" fontId="0" fillId="11" borderId="5" xfId="0" applyFill="1" applyBorder="1" applyAlignment="1">
      <alignment horizontal="center" vertical="center" wrapText="1"/>
    </xf>
    <xf numFmtId="0" fontId="0" fillId="7" borderId="3" xfId="0" applyFill="1" applyBorder="1" applyAlignment="1">
      <alignment horizontal="center" vertical="center" wrapText="1"/>
    </xf>
    <xf numFmtId="0" fontId="0" fillId="7" borderId="4" xfId="0" applyFill="1" applyBorder="1" applyAlignment="1">
      <alignment horizontal="center" vertical="center" wrapText="1"/>
    </xf>
    <xf numFmtId="0" fontId="0" fillId="7" borderId="5" xfId="0" applyFill="1" applyBorder="1" applyAlignment="1">
      <alignment horizontal="center" vertical="center" wrapText="1"/>
    </xf>
    <xf numFmtId="0" fontId="0" fillId="6" borderId="9" xfId="0" applyFill="1" applyBorder="1" applyAlignment="1">
      <alignment horizontal="center" vertical="center" wrapText="1"/>
    </xf>
    <xf numFmtId="0" fontId="0" fillId="6" borderId="0" xfId="0" applyFill="1" applyBorder="1" applyAlignment="1">
      <alignment horizontal="center" vertical="center" wrapText="1"/>
    </xf>
    <xf numFmtId="0" fontId="0" fillId="6" borderId="10" xfId="0" applyFill="1" applyBorder="1" applyAlignment="1">
      <alignment horizontal="center" vertical="center" wrapText="1"/>
    </xf>
    <xf numFmtId="0" fontId="11" fillId="0" borderId="0" xfId="0" applyFont="1" applyAlignment="1">
      <alignment horizontal="center" vertical="center" wrapText="1"/>
    </xf>
    <xf numFmtId="164" fontId="11" fillId="0" borderId="0" xfId="4" applyNumberFormat="1" applyFont="1" applyAlignment="1">
      <alignment horizontal="center" vertical="center" wrapText="1"/>
    </xf>
  </cellXfs>
  <cellStyles count="6">
    <cellStyle name="Comma" xfId="4" builtinId="3"/>
    <cellStyle name="Currency" xfId="5" builtinId="4"/>
    <cellStyle name="Normal" xfId="0" builtinId="0"/>
    <cellStyle name="Normal 2" xfId="2"/>
    <cellStyle name="Normal 3" xfId="1"/>
    <cellStyle name="Note" xfId="3" builtin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tabSelected="1" topLeftCell="D29" zoomScaleNormal="100" workbookViewId="0">
      <selection activeCell="H40" sqref="H40"/>
    </sheetView>
  </sheetViews>
  <sheetFormatPr defaultRowHeight="15" x14ac:dyDescent="0.25"/>
  <cols>
    <col min="1" max="1" width="25.85546875" style="1" customWidth="1"/>
    <col min="2" max="2" width="22.140625" style="1" customWidth="1"/>
    <col min="3" max="3" width="11.140625" style="38" customWidth="1"/>
    <col min="4" max="4" width="16.85546875" style="1" customWidth="1"/>
    <col min="5" max="5" width="19.7109375" style="1" bestFit="1" customWidth="1"/>
    <col min="6" max="6" width="25.7109375" style="50" bestFit="1" customWidth="1"/>
    <col min="7" max="10" width="25.7109375" style="50" customWidth="1"/>
    <col min="11" max="11" width="20.42578125" style="51" bestFit="1" customWidth="1"/>
  </cols>
  <sheetData>
    <row r="1" spans="1:11" s="1" customFormat="1" ht="31.5" customHeight="1" thickBot="1" x14ac:dyDescent="0.3">
      <c r="A1" s="60" t="s">
        <v>0</v>
      </c>
      <c r="B1" s="60" t="s">
        <v>1</v>
      </c>
      <c r="C1" s="61" t="s">
        <v>2</v>
      </c>
      <c r="D1" s="60" t="s">
        <v>3</v>
      </c>
      <c r="E1" s="62" t="s">
        <v>4</v>
      </c>
      <c r="F1" s="63" t="s">
        <v>63</v>
      </c>
      <c r="G1" s="64" t="s">
        <v>66</v>
      </c>
      <c r="H1" s="64" t="s">
        <v>67</v>
      </c>
      <c r="I1" s="63" t="s">
        <v>68</v>
      </c>
      <c r="J1" s="63" t="s">
        <v>69</v>
      </c>
      <c r="K1" s="65" t="s">
        <v>64</v>
      </c>
    </row>
    <row r="2" spans="1:11" x14ac:dyDescent="0.25">
      <c r="A2" s="39" t="s">
        <v>5</v>
      </c>
      <c r="B2" s="39">
        <v>97.6</v>
      </c>
      <c r="C2" s="40">
        <v>39921</v>
      </c>
      <c r="D2" s="39">
        <v>90</v>
      </c>
      <c r="E2" s="41">
        <v>13100</v>
      </c>
      <c r="F2" s="57">
        <f t="shared" ref="F2:F34" si="0">(C2*D2)*B2</f>
        <v>350666064</v>
      </c>
      <c r="G2" s="57">
        <v>62</v>
      </c>
      <c r="H2" s="57">
        <v>-1</v>
      </c>
      <c r="I2" s="67">
        <f>(B2-B35)/B36</f>
        <v>0.84176074673563916</v>
      </c>
      <c r="J2" s="67">
        <f>(C2-$C$35)/$C$36</f>
        <v>-0.20164561155409416</v>
      </c>
      <c r="K2" s="53">
        <f t="shared" ref="K2:K34" si="1">(C2*D2)*E2</f>
        <v>47066859000</v>
      </c>
    </row>
    <row r="3" spans="1:11" x14ac:dyDescent="0.25">
      <c r="A3" s="42" t="s">
        <v>6</v>
      </c>
      <c r="B3" s="42">
        <v>123.6</v>
      </c>
      <c r="C3" s="43">
        <v>303</v>
      </c>
      <c r="D3" s="42">
        <v>89</v>
      </c>
      <c r="E3" s="44">
        <v>20200</v>
      </c>
      <c r="F3" s="58">
        <f t="shared" si="0"/>
        <v>3333121.1999999997</v>
      </c>
      <c r="G3" s="58">
        <v>84</v>
      </c>
      <c r="H3" s="58">
        <v>16</v>
      </c>
      <c r="I3" s="68">
        <f t="shared" ref="I3:I34" si="2">(B3-$B$35)/$B$36</f>
        <v>1.8139383220474963</v>
      </c>
      <c r="J3" s="68">
        <f t="shared" ref="J3:J34" si="3">(C3-$C$35)/$C$36</f>
        <v>-0.374391498938902</v>
      </c>
      <c r="K3" s="54">
        <f t="shared" si="1"/>
        <v>544733400</v>
      </c>
    </row>
    <row r="4" spans="1:11" x14ac:dyDescent="0.25">
      <c r="A4" s="42" t="s">
        <v>7</v>
      </c>
      <c r="B4" s="42">
        <v>86.1</v>
      </c>
      <c r="C4" s="43">
        <v>10379</v>
      </c>
      <c r="D4" s="42">
        <v>97</v>
      </c>
      <c r="E4" s="44">
        <v>31400</v>
      </c>
      <c r="F4" s="58">
        <f t="shared" si="0"/>
        <v>86682294.299999997</v>
      </c>
      <c r="G4" s="58">
        <v>77</v>
      </c>
      <c r="H4" s="58">
        <v>20</v>
      </c>
      <c r="I4" s="68">
        <f t="shared" si="2"/>
        <v>0.41175912688616384</v>
      </c>
      <c r="J4" s="68">
        <f t="shared" si="3"/>
        <v>-0.33045723771195151</v>
      </c>
      <c r="K4" s="54">
        <f t="shared" si="1"/>
        <v>31612358200</v>
      </c>
    </row>
    <row r="5" spans="1:11" x14ac:dyDescent="0.25">
      <c r="A5" s="42" t="s">
        <v>8</v>
      </c>
      <c r="B5" s="42">
        <v>82.4</v>
      </c>
      <c r="C5" s="43">
        <v>188078</v>
      </c>
      <c r="D5" s="42">
        <v>83</v>
      </c>
      <c r="E5" s="44">
        <v>8400</v>
      </c>
      <c r="F5" s="58">
        <f t="shared" si="0"/>
        <v>1286303057.6000001</v>
      </c>
      <c r="G5" s="58">
        <v>68</v>
      </c>
      <c r="H5" s="58">
        <v>16</v>
      </c>
      <c r="I5" s="68">
        <f t="shared" si="2"/>
        <v>0.27341077963024613</v>
      </c>
      <c r="J5" s="68">
        <f t="shared" si="3"/>
        <v>0.4443615679418666</v>
      </c>
      <c r="K5" s="54">
        <f t="shared" si="1"/>
        <v>131127981600</v>
      </c>
    </row>
    <row r="6" spans="1:11" x14ac:dyDescent="0.25">
      <c r="A6" s="42" t="s">
        <v>9</v>
      </c>
      <c r="B6" s="42">
        <v>66.400000000000006</v>
      </c>
      <c r="C6" s="43">
        <v>16134</v>
      </c>
      <c r="D6" s="42">
        <v>87</v>
      </c>
      <c r="E6" s="44">
        <v>11300</v>
      </c>
      <c r="F6" s="58">
        <f t="shared" si="0"/>
        <v>93202891.200000003</v>
      </c>
      <c r="G6" s="58">
        <v>58</v>
      </c>
      <c r="H6" s="58">
        <v>22</v>
      </c>
      <c r="I6" s="68">
        <f t="shared" si="2"/>
        <v>-0.32485234363858911</v>
      </c>
      <c r="J6" s="68">
        <f t="shared" si="3"/>
        <v>-0.30536378064951603</v>
      </c>
      <c r="K6" s="54">
        <f t="shared" si="1"/>
        <v>15861335400</v>
      </c>
    </row>
    <row r="7" spans="1:11" x14ac:dyDescent="0.25">
      <c r="A7" s="42" t="s">
        <v>10</v>
      </c>
      <c r="B7" s="42">
        <v>52.4</v>
      </c>
      <c r="C7" s="43">
        <v>1313973</v>
      </c>
      <c r="D7" s="42">
        <v>39</v>
      </c>
      <c r="E7" s="44">
        <v>6800</v>
      </c>
      <c r="F7" s="58">
        <f t="shared" si="0"/>
        <v>2685235222.7999997</v>
      </c>
      <c r="G7" s="58">
        <v>43</v>
      </c>
      <c r="H7" s="58">
        <v>53</v>
      </c>
      <c r="I7" s="68">
        <f t="shared" si="2"/>
        <v>-0.84833257649882021</v>
      </c>
      <c r="J7" s="68">
        <f t="shared" si="3"/>
        <v>5.353587951836011</v>
      </c>
      <c r="K7" s="54">
        <f t="shared" si="1"/>
        <v>348465639600</v>
      </c>
    </row>
    <row r="8" spans="1:11" x14ac:dyDescent="0.25">
      <c r="A8" s="42" t="s">
        <v>11</v>
      </c>
      <c r="B8" s="42">
        <v>40.4</v>
      </c>
      <c r="C8" s="43">
        <v>4075</v>
      </c>
      <c r="D8" s="42">
        <v>61</v>
      </c>
      <c r="E8" s="44">
        <v>11100</v>
      </c>
      <c r="F8" s="58">
        <f t="shared" si="0"/>
        <v>10042430</v>
      </c>
      <c r="G8" s="58">
        <v>65</v>
      </c>
      <c r="H8" s="58">
        <v>14</v>
      </c>
      <c r="I8" s="68">
        <f t="shared" si="2"/>
        <v>-1.2970299189504466</v>
      </c>
      <c r="J8" s="68">
        <f t="shared" si="3"/>
        <v>-0.35794449285036911</v>
      </c>
      <c r="K8" s="54">
        <f t="shared" si="1"/>
        <v>2759182500</v>
      </c>
    </row>
    <row r="9" spans="1:11" x14ac:dyDescent="0.25">
      <c r="A9" s="42" t="s">
        <v>12</v>
      </c>
      <c r="B9" s="42">
        <v>77.3</v>
      </c>
      <c r="C9" s="43">
        <v>10235</v>
      </c>
      <c r="D9" s="42">
        <v>74</v>
      </c>
      <c r="E9" s="44">
        <v>19500</v>
      </c>
      <c r="F9" s="58">
        <f t="shared" si="0"/>
        <v>58546247</v>
      </c>
      <c r="G9" s="58">
        <v>61</v>
      </c>
      <c r="H9" s="58">
        <v>21</v>
      </c>
      <c r="I9" s="68">
        <f t="shared" si="2"/>
        <v>8.2714409088304561E-2</v>
      </c>
      <c r="J9" s="68">
        <f t="shared" si="3"/>
        <v>-0.33108511917450423</v>
      </c>
      <c r="K9" s="54">
        <f t="shared" si="1"/>
        <v>14769105000</v>
      </c>
    </row>
    <row r="10" spans="1:11" x14ac:dyDescent="0.25">
      <c r="A10" s="42" t="s">
        <v>13</v>
      </c>
      <c r="B10" s="42">
        <v>101.1</v>
      </c>
      <c r="C10" s="43">
        <v>60876</v>
      </c>
      <c r="D10" s="42">
        <v>76</v>
      </c>
      <c r="E10" s="44">
        <v>29900</v>
      </c>
      <c r="F10" s="58">
        <f t="shared" si="0"/>
        <v>467746833.59999996</v>
      </c>
      <c r="G10" s="58">
        <v>79</v>
      </c>
      <c r="H10" s="58">
        <v>17</v>
      </c>
      <c r="I10" s="68">
        <f t="shared" si="2"/>
        <v>0.97263080495069687</v>
      </c>
      <c r="J10" s="68">
        <f t="shared" si="3"/>
        <v>-0.11027577788887512</v>
      </c>
      <c r="K10" s="54">
        <f t="shared" si="1"/>
        <v>138334622400</v>
      </c>
    </row>
    <row r="11" spans="1:11" x14ac:dyDescent="0.25">
      <c r="A11" s="42" t="s">
        <v>14</v>
      </c>
      <c r="B11" s="42">
        <v>82.1</v>
      </c>
      <c r="C11" s="43">
        <v>82422</v>
      </c>
      <c r="D11" s="42">
        <v>88</v>
      </c>
      <c r="E11" s="44">
        <v>30400</v>
      </c>
      <c r="F11" s="58">
        <f t="shared" si="0"/>
        <v>595482465.5999999</v>
      </c>
      <c r="G11" s="58">
        <v>71</v>
      </c>
      <c r="H11" s="58">
        <v>22</v>
      </c>
      <c r="I11" s="68">
        <f t="shared" si="2"/>
        <v>0.262193346068955</v>
      </c>
      <c r="J11" s="68">
        <f t="shared" si="3"/>
        <v>-1.6329014054429419E-2</v>
      </c>
      <c r="K11" s="54">
        <f t="shared" si="1"/>
        <v>220495334400</v>
      </c>
    </row>
    <row r="12" spans="1:11" x14ac:dyDescent="0.25">
      <c r="A12" s="42" t="s">
        <v>15</v>
      </c>
      <c r="B12" s="42">
        <v>78.7</v>
      </c>
      <c r="C12" s="43">
        <v>10688</v>
      </c>
      <c r="D12" s="42">
        <v>61</v>
      </c>
      <c r="E12" s="44">
        <v>22200</v>
      </c>
      <c r="F12" s="58">
        <f t="shared" si="0"/>
        <v>51309881.600000001</v>
      </c>
      <c r="G12" s="58">
        <v>80</v>
      </c>
      <c r="H12" s="58">
        <v>5</v>
      </c>
      <c r="I12" s="68">
        <f t="shared" si="2"/>
        <v>0.13506243237432786</v>
      </c>
      <c r="J12" s="68">
        <f t="shared" si="3"/>
        <v>-0.32910990874022389</v>
      </c>
      <c r="K12" s="54">
        <f t="shared" si="1"/>
        <v>14473689600</v>
      </c>
    </row>
    <row r="13" spans="1:11" x14ac:dyDescent="0.25">
      <c r="A13" s="42" t="s">
        <v>16</v>
      </c>
      <c r="B13" s="42">
        <v>100.7</v>
      </c>
      <c r="C13" s="43">
        <v>9981</v>
      </c>
      <c r="D13" s="42">
        <v>65</v>
      </c>
      <c r="E13" s="44">
        <v>16300</v>
      </c>
      <c r="F13" s="58">
        <f t="shared" si="0"/>
        <v>65330635.5</v>
      </c>
      <c r="G13" s="58">
        <v>67</v>
      </c>
      <c r="H13" s="58">
        <v>19</v>
      </c>
      <c r="I13" s="68">
        <f t="shared" si="2"/>
        <v>0.9576742268689763</v>
      </c>
      <c r="J13" s="68">
        <f t="shared" si="3"/>
        <v>-0.3321926323098402</v>
      </c>
      <c r="K13" s="54">
        <f t="shared" si="1"/>
        <v>10574869500</v>
      </c>
    </row>
    <row r="14" spans="1:11" x14ac:dyDescent="0.25">
      <c r="A14" s="42" t="s">
        <v>17</v>
      </c>
      <c r="B14" s="42">
        <v>106.3</v>
      </c>
      <c r="C14" s="43">
        <v>4062</v>
      </c>
      <c r="D14" s="42">
        <v>60</v>
      </c>
      <c r="E14" s="44">
        <v>41000</v>
      </c>
      <c r="F14" s="58">
        <f t="shared" si="0"/>
        <v>25907436</v>
      </c>
      <c r="G14" s="58">
        <v>71</v>
      </c>
      <c r="H14" s="58">
        <v>14</v>
      </c>
      <c r="I14" s="68">
        <f t="shared" si="2"/>
        <v>1.1670663200130684</v>
      </c>
      <c r="J14" s="68">
        <f t="shared" si="3"/>
        <v>-0.35800117659351627</v>
      </c>
      <c r="K14" s="54">
        <f t="shared" si="1"/>
        <v>9992520000</v>
      </c>
    </row>
    <row r="15" spans="1:11" x14ac:dyDescent="0.25">
      <c r="A15" s="42" t="s">
        <v>18</v>
      </c>
      <c r="B15" s="42">
        <v>97.1</v>
      </c>
      <c r="C15" s="43">
        <v>6352</v>
      </c>
      <c r="D15" s="42">
        <v>92</v>
      </c>
      <c r="E15" s="44">
        <v>24600</v>
      </c>
      <c r="F15" s="58">
        <f t="shared" si="0"/>
        <v>56743686.399999999</v>
      </c>
      <c r="G15" s="58" t="s">
        <v>65</v>
      </c>
      <c r="H15" s="58">
        <v>21</v>
      </c>
      <c r="I15" s="68">
        <f t="shared" si="2"/>
        <v>0.82306502413348803</v>
      </c>
      <c r="J15" s="68">
        <f t="shared" si="3"/>
        <v>-0.34801611722375475</v>
      </c>
      <c r="K15" s="54">
        <f t="shared" si="1"/>
        <v>14375846400</v>
      </c>
    </row>
    <row r="16" spans="1:11" ht="15.75" thickBot="1" x14ac:dyDescent="0.3">
      <c r="A16" s="42" t="s">
        <v>19</v>
      </c>
      <c r="B16" s="42">
        <v>90.4</v>
      </c>
      <c r="C16" s="43">
        <v>58133</v>
      </c>
      <c r="D16" s="42">
        <v>67</v>
      </c>
      <c r="E16" s="44">
        <v>29200</v>
      </c>
      <c r="F16" s="58">
        <f t="shared" si="0"/>
        <v>352099954.40000004</v>
      </c>
      <c r="G16" s="58">
        <v>73</v>
      </c>
      <c r="H16" s="58">
        <v>17</v>
      </c>
      <c r="I16" s="68">
        <f t="shared" si="2"/>
        <v>0.57254234126466375</v>
      </c>
      <c r="J16" s="68">
        <f t="shared" si="3"/>
        <v>-0.12223604769291692</v>
      </c>
      <c r="K16" s="54">
        <f t="shared" si="1"/>
        <v>113731401200</v>
      </c>
    </row>
    <row r="17" spans="1:11" ht="15.75" thickBot="1" x14ac:dyDescent="0.3">
      <c r="A17" s="2" t="s">
        <v>20</v>
      </c>
      <c r="B17" s="2">
        <v>43.9</v>
      </c>
      <c r="C17" s="4">
        <v>127463</v>
      </c>
      <c r="D17" s="2">
        <v>65</v>
      </c>
      <c r="E17" s="3">
        <v>31500</v>
      </c>
      <c r="F17" s="56">
        <f t="shared" si="0"/>
        <v>363715670.5</v>
      </c>
      <c r="G17" s="56">
        <v>73</v>
      </c>
      <c r="H17" s="56">
        <v>23</v>
      </c>
      <c r="I17" s="69">
        <f t="shared" si="2"/>
        <v>-1.1661598607353889</v>
      </c>
      <c r="J17" s="69">
        <f t="shared" si="3"/>
        <v>0.1800627147985952</v>
      </c>
      <c r="K17" s="52">
        <f t="shared" si="1"/>
        <v>260980492500</v>
      </c>
    </row>
    <row r="18" spans="1:11" x14ac:dyDescent="0.25">
      <c r="A18" s="42" t="s">
        <v>21</v>
      </c>
      <c r="B18" s="42">
        <v>60.2</v>
      </c>
      <c r="C18" s="43">
        <v>2418</v>
      </c>
      <c r="D18" s="42">
        <v>66</v>
      </c>
      <c r="E18" s="44">
        <v>19200</v>
      </c>
      <c r="F18" s="58">
        <f t="shared" si="0"/>
        <v>9607197.5999999996</v>
      </c>
      <c r="G18" s="58" t="s">
        <v>65</v>
      </c>
      <c r="H18" s="58">
        <v>45</v>
      </c>
      <c r="I18" s="68">
        <f t="shared" si="2"/>
        <v>-0.55667930390526288</v>
      </c>
      <c r="J18" s="68">
        <f t="shared" si="3"/>
        <v>-0.36516948995765941</v>
      </c>
      <c r="K18" s="54">
        <f t="shared" si="1"/>
        <v>3064089600</v>
      </c>
    </row>
    <row r="19" spans="1:11" x14ac:dyDescent="0.25">
      <c r="A19" s="42" t="s">
        <v>22</v>
      </c>
      <c r="B19" s="42">
        <v>50.9</v>
      </c>
      <c r="C19" s="43">
        <v>24385</v>
      </c>
      <c r="D19" s="42">
        <v>64</v>
      </c>
      <c r="E19" s="44">
        <v>12100</v>
      </c>
      <c r="F19" s="58">
        <f t="shared" si="0"/>
        <v>79436576</v>
      </c>
      <c r="G19" s="58">
        <v>50</v>
      </c>
      <c r="H19" s="58">
        <v>33</v>
      </c>
      <c r="I19" s="68">
        <f t="shared" si="2"/>
        <v>-0.9044197443052735</v>
      </c>
      <c r="J19" s="68">
        <f t="shared" si="3"/>
        <v>-0.26938704490283399</v>
      </c>
      <c r="K19" s="54">
        <f t="shared" si="1"/>
        <v>18883744000</v>
      </c>
    </row>
    <row r="20" spans="1:11" x14ac:dyDescent="0.25">
      <c r="A20" s="42" t="s">
        <v>23</v>
      </c>
      <c r="B20" s="42">
        <v>89.3</v>
      </c>
      <c r="C20" s="43">
        <v>16491</v>
      </c>
      <c r="D20" s="42">
        <v>66</v>
      </c>
      <c r="E20" s="44">
        <v>30500</v>
      </c>
      <c r="F20" s="58">
        <f t="shared" si="0"/>
        <v>97194655.799999997</v>
      </c>
      <c r="G20" s="58">
        <v>74</v>
      </c>
      <c r="H20" s="58">
        <v>21</v>
      </c>
      <c r="I20" s="68">
        <f t="shared" si="2"/>
        <v>0.53141175153993092</v>
      </c>
      <c r="J20" s="68">
        <f t="shared" si="3"/>
        <v>-0.30380715785693752</v>
      </c>
      <c r="K20" s="54">
        <f t="shared" si="1"/>
        <v>33196383000</v>
      </c>
    </row>
    <row r="21" spans="1:11" x14ac:dyDescent="0.25">
      <c r="A21" s="42" t="s">
        <v>24</v>
      </c>
      <c r="B21" s="42">
        <v>54.5</v>
      </c>
      <c r="C21" s="43">
        <v>3191</v>
      </c>
      <c r="D21" s="42">
        <v>57</v>
      </c>
      <c r="E21" s="44">
        <v>7200</v>
      </c>
      <c r="F21" s="58">
        <f t="shared" si="0"/>
        <v>9912841.5</v>
      </c>
      <c r="G21" s="58">
        <v>74</v>
      </c>
      <c r="H21" s="58">
        <v>42</v>
      </c>
      <c r="I21" s="68">
        <f t="shared" si="2"/>
        <v>-0.76981054156978546</v>
      </c>
      <c r="J21" s="68">
        <f t="shared" si="3"/>
        <v>-0.36179898738437311</v>
      </c>
      <c r="K21" s="54">
        <f t="shared" si="1"/>
        <v>1309586400</v>
      </c>
    </row>
    <row r="22" spans="1:11" x14ac:dyDescent="0.25">
      <c r="A22" s="42" t="s">
        <v>25</v>
      </c>
      <c r="B22" s="42">
        <v>78.099999999999994</v>
      </c>
      <c r="C22" s="43">
        <v>38536</v>
      </c>
      <c r="D22" s="42">
        <v>62</v>
      </c>
      <c r="E22" s="44">
        <v>13300</v>
      </c>
      <c r="F22" s="58">
        <f t="shared" si="0"/>
        <v>186599019.19999999</v>
      </c>
      <c r="G22" s="58">
        <v>65</v>
      </c>
      <c r="H22" s="58">
        <v>17</v>
      </c>
      <c r="I22" s="68">
        <f t="shared" si="2"/>
        <v>0.11262756525174622</v>
      </c>
      <c r="J22" s="68">
        <f t="shared" si="3"/>
        <v>-0.20768461034322938</v>
      </c>
      <c r="K22" s="54">
        <f t="shared" si="1"/>
        <v>31776785600</v>
      </c>
    </row>
    <row r="23" spans="1:11" x14ac:dyDescent="0.25">
      <c r="A23" s="42" t="s">
        <v>26</v>
      </c>
      <c r="B23" s="42">
        <v>91.1</v>
      </c>
      <c r="C23" s="43">
        <v>10605</v>
      </c>
      <c r="D23" s="42">
        <v>55</v>
      </c>
      <c r="E23" s="44">
        <v>19300</v>
      </c>
      <c r="F23" s="58">
        <f t="shared" si="0"/>
        <v>53136352.5</v>
      </c>
      <c r="G23" s="58">
        <v>74</v>
      </c>
      <c r="H23" s="58">
        <v>10</v>
      </c>
      <c r="I23" s="68">
        <f t="shared" si="2"/>
        <v>0.59871635290767478</v>
      </c>
      <c r="J23" s="68">
        <f t="shared" si="3"/>
        <v>-0.32947181263877856</v>
      </c>
      <c r="K23" s="54">
        <f t="shared" si="1"/>
        <v>11257207500</v>
      </c>
    </row>
    <row r="24" spans="1:11" x14ac:dyDescent="0.25">
      <c r="A24" s="42" t="s">
        <v>27</v>
      </c>
      <c r="B24" s="42">
        <v>51</v>
      </c>
      <c r="C24" s="43">
        <v>142893</v>
      </c>
      <c r="D24" s="42">
        <v>73</v>
      </c>
      <c r="E24" s="44">
        <v>11100</v>
      </c>
      <c r="F24" s="58">
        <f t="shared" si="0"/>
        <v>531990639</v>
      </c>
      <c r="G24" s="58">
        <v>62</v>
      </c>
      <c r="H24" s="58">
        <v>23</v>
      </c>
      <c r="I24" s="68">
        <f t="shared" si="2"/>
        <v>-0.90068059978484316</v>
      </c>
      <c r="J24" s="68">
        <f t="shared" si="3"/>
        <v>0.2473419576262893</v>
      </c>
      <c r="K24" s="54">
        <f t="shared" si="1"/>
        <v>115786197900</v>
      </c>
    </row>
    <row r="25" spans="1:11" x14ac:dyDescent="0.25">
      <c r="A25" s="42" t="s">
        <v>28</v>
      </c>
      <c r="B25" s="42">
        <v>71.099999999999994</v>
      </c>
      <c r="C25" s="43">
        <v>4492</v>
      </c>
      <c r="D25" s="42">
        <v>100</v>
      </c>
      <c r="E25" s="44">
        <v>28100</v>
      </c>
      <c r="F25" s="58">
        <f t="shared" si="0"/>
        <v>31938119.999999996</v>
      </c>
      <c r="G25" s="58">
        <v>72</v>
      </c>
      <c r="H25" s="58">
        <v>44</v>
      </c>
      <c r="I25" s="68">
        <f t="shared" si="2"/>
        <v>-0.14911255117836919</v>
      </c>
      <c r="J25" s="68">
        <f t="shared" si="3"/>
        <v>-0.35612625278172699</v>
      </c>
      <c r="K25" s="54">
        <f t="shared" si="1"/>
        <v>12622520000</v>
      </c>
    </row>
    <row r="26" spans="1:11" x14ac:dyDescent="0.25">
      <c r="A26" s="42" t="s">
        <v>29</v>
      </c>
      <c r="B26" s="42">
        <v>39</v>
      </c>
      <c r="C26" s="43">
        <v>44187</v>
      </c>
      <c r="D26" s="42">
        <v>57</v>
      </c>
      <c r="E26" s="44">
        <v>12000</v>
      </c>
      <c r="F26" s="58">
        <f t="shared" si="0"/>
        <v>98227701</v>
      </c>
      <c r="G26" s="58">
        <v>66</v>
      </c>
      <c r="H26" s="58">
        <v>16</v>
      </c>
      <c r="I26" s="68">
        <f t="shared" si="2"/>
        <v>-1.3493779422364696</v>
      </c>
      <c r="J26" s="68">
        <f t="shared" si="3"/>
        <v>-0.18304462322597082</v>
      </c>
      <c r="K26" s="54">
        <f t="shared" si="1"/>
        <v>30223908000</v>
      </c>
    </row>
    <row r="27" spans="1:11" x14ac:dyDescent="0.25">
      <c r="A27" s="42" t="s">
        <v>30</v>
      </c>
      <c r="B27" s="42">
        <v>48</v>
      </c>
      <c r="C27" s="43">
        <v>48846</v>
      </c>
      <c r="D27" s="42">
        <v>80</v>
      </c>
      <c r="E27" s="44">
        <v>20400</v>
      </c>
      <c r="F27" s="58">
        <f t="shared" si="0"/>
        <v>187568640</v>
      </c>
      <c r="G27" s="58" t="s">
        <v>65</v>
      </c>
      <c r="H27" s="58" t="s">
        <v>65</v>
      </c>
      <c r="I27" s="68">
        <f t="shared" si="2"/>
        <v>-1.0128549353977498</v>
      </c>
      <c r="J27" s="68">
        <f t="shared" si="3"/>
        <v>-0.16273004173963079</v>
      </c>
      <c r="K27" s="54">
        <f t="shared" si="1"/>
        <v>79716672000</v>
      </c>
    </row>
    <row r="28" spans="1:11" x14ac:dyDescent="0.25">
      <c r="A28" s="42" t="s">
        <v>31</v>
      </c>
      <c r="B28" s="42">
        <v>118.6</v>
      </c>
      <c r="C28" s="43">
        <v>40397</v>
      </c>
      <c r="D28" s="42">
        <v>77</v>
      </c>
      <c r="E28" s="44">
        <v>25500</v>
      </c>
      <c r="F28" s="58">
        <f t="shared" si="0"/>
        <v>368913483.39999998</v>
      </c>
      <c r="G28" s="58">
        <v>69</v>
      </c>
      <c r="H28" s="58">
        <v>19</v>
      </c>
      <c r="I28" s="68">
        <f t="shared" si="2"/>
        <v>1.6269810960259854</v>
      </c>
      <c r="J28" s="68">
        <f t="shared" si="3"/>
        <v>-0.19957011449732279</v>
      </c>
      <c r="K28" s="54">
        <f t="shared" si="1"/>
        <v>79319509500</v>
      </c>
    </row>
    <row r="29" spans="1:11" x14ac:dyDescent="0.25">
      <c r="A29" s="42" t="s">
        <v>32</v>
      </c>
      <c r="B29" s="42">
        <v>72.900000000000006</v>
      </c>
      <c r="C29" s="43">
        <v>7523</v>
      </c>
      <c r="D29" s="42">
        <v>68</v>
      </c>
      <c r="E29" s="44">
        <v>32300</v>
      </c>
      <c r="F29" s="58">
        <f t="shared" si="0"/>
        <v>37293015.600000001</v>
      </c>
      <c r="G29" s="58">
        <v>73</v>
      </c>
      <c r="H29" s="58">
        <v>30</v>
      </c>
      <c r="I29" s="68">
        <f t="shared" si="2"/>
        <v>-8.1807949810624808E-2</v>
      </c>
      <c r="J29" s="68">
        <f t="shared" si="3"/>
        <v>-0.34291022005257982</v>
      </c>
      <c r="K29" s="54">
        <f t="shared" si="1"/>
        <v>16523517200</v>
      </c>
    </row>
    <row r="30" spans="1:11" x14ac:dyDescent="0.25">
      <c r="A30" s="42" t="s">
        <v>33</v>
      </c>
      <c r="B30" s="42">
        <v>19.3</v>
      </c>
      <c r="C30" s="43">
        <v>70413</v>
      </c>
      <c r="D30" s="42">
        <v>66</v>
      </c>
      <c r="E30" s="44">
        <v>8200</v>
      </c>
      <c r="F30" s="58">
        <f t="shared" si="0"/>
        <v>89692079.400000006</v>
      </c>
      <c r="G30" s="58">
        <v>65</v>
      </c>
      <c r="H30" s="58">
        <v>13</v>
      </c>
      <c r="I30" s="68">
        <f t="shared" si="2"/>
        <v>-2.0859894127612231</v>
      </c>
      <c r="J30" s="68">
        <f t="shared" si="3"/>
        <v>-6.8691711858562821E-2</v>
      </c>
      <c r="K30" s="54">
        <f t="shared" si="1"/>
        <v>38107515600</v>
      </c>
    </row>
    <row r="31" spans="1:11" x14ac:dyDescent="0.25">
      <c r="A31" s="42" t="s">
        <v>35</v>
      </c>
      <c r="B31" s="42">
        <v>79.599999999999994</v>
      </c>
      <c r="C31" s="43">
        <v>60609</v>
      </c>
      <c r="D31" s="42">
        <v>89</v>
      </c>
      <c r="E31" s="44">
        <v>30300</v>
      </c>
      <c r="F31" s="58">
        <f t="shared" si="0"/>
        <v>429378399.59999996</v>
      </c>
      <c r="G31" s="58">
        <v>47</v>
      </c>
      <c r="H31" s="58">
        <v>13</v>
      </c>
      <c r="I31" s="68">
        <f t="shared" si="2"/>
        <v>0.16871473305819951</v>
      </c>
      <c r="J31" s="68">
        <f t="shared" si="3"/>
        <v>-0.11143997476735822</v>
      </c>
      <c r="K31" s="54">
        <f t="shared" si="1"/>
        <v>163444290300</v>
      </c>
    </row>
    <row r="32" spans="1:11" x14ac:dyDescent="0.25">
      <c r="A32" s="42" t="s">
        <v>36</v>
      </c>
      <c r="B32" s="42">
        <v>124.8</v>
      </c>
      <c r="C32" s="43">
        <v>298444</v>
      </c>
      <c r="D32" s="42">
        <v>80</v>
      </c>
      <c r="E32" s="44">
        <v>41800</v>
      </c>
      <c r="F32" s="58">
        <f t="shared" si="0"/>
        <v>2979664896</v>
      </c>
      <c r="G32" s="58">
        <v>78</v>
      </c>
      <c r="H32" s="58">
        <v>14</v>
      </c>
      <c r="I32" s="68">
        <f t="shared" si="2"/>
        <v>1.858808056292659</v>
      </c>
      <c r="J32" s="68">
        <f t="shared" si="3"/>
        <v>0.92558910610915679</v>
      </c>
      <c r="K32" s="54">
        <f t="shared" si="1"/>
        <v>997996736000</v>
      </c>
    </row>
    <row r="33" spans="1:11" x14ac:dyDescent="0.25">
      <c r="A33" s="42" t="s">
        <v>34</v>
      </c>
      <c r="B33" s="42">
        <v>74.400000000000006</v>
      </c>
      <c r="C33" s="43">
        <v>2602</v>
      </c>
      <c r="D33" s="42">
        <v>85</v>
      </c>
      <c r="E33" s="44">
        <v>43400</v>
      </c>
      <c r="F33" s="58">
        <f t="shared" si="0"/>
        <v>16455048.000000002</v>
      </c>
      <c r="G33" s="58">
        <v>79</v>
      </c>
      <c r="H33" s="58" t="s">
        <v>65</v>
      </c>
      <c r="I33" s="68">
        <f t="shared" si="2"/>
        <v>-2.5720782004171501E-2</v>
      </c>
      <c r="J33" s="68">
        <f t="shared" si="3"/>
        <v>-0.36436719697773096</v>
      </c>
      <c r="K33" s="54">
        <f t="shared" si="1"/>
        <v>9598778000</v>
      </c>
    </row>
    <row r="34" spans="1:11" ht="15.75" thickBot="1" x14ac:dyDescent="0.3">
      <c r="A34" s="45" t="s">
        <v>37</v>
      </c>
      <c r="B34" s="45">
        <v>28.6</v>
      </c>
      <c r="C34" s="46">
        <v>84402</v>
      </c>
      <c r="D34" s="45">
        <v>26</v>
      </c>
      <c r="E34" s="47">
        <v>2800</v>
      </c>
      <c r="F34" s="59">
        <f t="shared" si="0"/>
        <v>62761327.200000003</v>
      </c>
      <c r="G34" s="59">
        <v>43</v>
      </c>
      <c r="H34" s="59">
        <v>29</v>
      </c>
      <c r="I34" s="70">
        <f t="shared" si="2"/>
        <v>-1.7382489723612125</v>
      </c>
      <c r="J34" s="70">
        <f t="shared" si="3"/>
        <v>-7.6956439443299817E-3</v>
      </c>
      <c r="K34" s="55">
        <f t="shared" si="1"/>
        <v>6144465600</v>
      </c>
    </row>
    <row r="35" spans="1:11" x14ac:dyDescent="0.25">
      <c r="B35" s="1">
        <f xml:space="preserve"> AVERAGE(B2:B34)</f>
        <v>75.087878787878793</v>
      </c>
      <c r="C35" s="1">
        <f xml:space="preserve"> AVERAGE(C2:C34)</f>
        <v>86166.939393939392</v>
      </c>
    </row>
    <row r="36" spans="1:11" x14ac:dyDescent="0.25">
      <c r="B36" s="1">
        <f>STDEV(B2:B34)</f>
        <v>26.744085299087118</v>
      </c>
      <c r="C36" s="1">
        <f>STDEV(C2:C34)</f>
        <v>229342.6523767084</v>
      </c>
      <c r="F36" s="50">
        <f>MAX(F2:F34)</f>
        <v>2979664896</v>
      </c>
      <c r="K36" s="51">
        <f>MAX(K2:K34)</f>
        <v>997996736000</v>
      </c>
    </row>
    <row r="38" spans="1:11" ht="60" customHeight="1" x14ac:dyDescent="0.25">
      <c r="A38" s="48" t="s">
        <v>39</v>
      </c>
      <c r="G38" s="96" t="s">
        <v>70</v>
      </c>
      <c r="H38" s="97" t="s">
        <v>71</v>
      </c>
    </row>
    <row r="39" spans="1:11" ht="75" x14ac:dyDescent="0.25">
      <c r="A39" s="48" t="s">
        <v>40</v>
      </c>
      <c r="G39" s="96"/>
      <c r="H39" s="97"/>
    </row>
    <row r="40" spans="1:11" ht="105" x14ac:dyDescent="0.25">
      <c r="A40" s="48" t="s">
        <v>38</v>
      </c>
      <c r="G40" s="66"/>
    </row>
    <row r="41" spans="1:11" x14ac:dyDescent="0.25">
      <c r="G41" s="66"/>
    </row>
    <row r="42" spans="1:11" x14ac:dyDescent="0.25">
      <c r="G42" s="66"/>
    </row>
    <row r="43" spans="1:11" x14ac:dyDescent="0.25">
      <c r="A43" s="49"/>
      <c r="G43" s="66"/>
    </row>
    <row r="44" spans="1:11" x14ac:dyDescent="0.25">
      <c r="A44" s="49"/>
      <c r="G44" s="66"/>
    </row>
    <row r="45" spans="1:11" x14ac:dyDescent="0.25">
      <c r="A45" s="49"/>
      <c r="G45" s="66"/>
    </row>
    <row r="46" spans="1:11" x14ac:dyDescent="0.25">
      <c r="G46" s="66"/>
    </row>
    <row r="47" spans="1:11" x14ac:dyDescent="0.25">
      <c r="G47" s="66"/>
    </row>
    <row r="48" spans="1:11" x14ac:dyDescent="0.25">
      <c r="G48" s="66"/>
    </row>
    <row r="49" spans="7:7" x14ac:dyDescent="0.25">
      <c r="G49" s="66"/>
    </row>
    <row r="50" spans="7:7" x14ac:dyDescent="0.25">
      <c r="G50" s="66"/>
    </row>
    <row r="51" spans="7:7" x14ac:dyDescent="0.25">
      <c r="G51" s="66"/>
    </row>
    <row r="52" spans="7:7" x14ac:dyDescent="0.25">
      <c r="G52" s="66"/>
    </row>
    <row r="53" spans="7:7" x14ac:dyDescent="0.25">
      <c r="G53" s="66"/>
    </row>
    <row r="54" spans="7:7" x14ac:dyDescent="0.25">
      <c r="G54" s="66"/>
    </row>
    <row r="55" spans="7:7" x14ac:dyDescent="0.25">
      <c r="G55" s="66"/>
    </row>
  </sheetData>
  <sortState ref="A2:F33">
    <sortCondition ref="A2"/>
  </sortState>
  <mergeCells count="2">
    <mergeCell ref="G38:G39"/>
    <mergeCell ref="H38:H3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12"/>
  <sheetViews>
    <sheetView workbookViewId="0">
      <selection activeCell="F14" sqref="F14"/>
    </sheetView>
  </sheetViews>
  <sheetFormatPr defaultRowHeight="15" x14ac:dyDescent="0.25"/>
  <cols>
    <col min="2" max="2" width="25.5703125" bestFit="1" customWidth="1"/>
  </cols>
  <sheetData>
    <row r="3" spans="2:9" ht="15.75" thickBot="1" x14ac:dyDescent="0.3"/>
    <row r="4" spans="2:9" ht="27" customHeight="1" thickBot="1" x14ac:dyDescent="0.3">
      <c r="B4" s="71" t="s">
        <v>41</v>
      </c>
      <c r="C4" s="72"/>
      <c r="D4" s="72"/>
      <c r="E4" s="72"/>
      <c r="F4" s="72"/>
      <c r="G4" s="72"/>
      <c r="H4" s="72"/>
      <c r="I4" s="73"/>
    </row>
    <row r="5" spans="2:9" ht="15.75" thickBot="1" x14ac:dyDescent="0.3">
      <c r="B5" s="74" t="s">
        <v>49</v>
      </c>
      <c r="C5" s="75"/>
      <c r="D5" s="75"/>
      <c r="E5" s="75"/>
      <c r="F5" s="75"/>
      <c r="G5" s="75"/>
      <c r="H5" s="75"/>
      <c r="I5" s="76"/>
    </row>
    <row r="6" spans="2:9" ht="15.75" x14ac:dyDescent="0.25">
      <c r="B6" s="5" t="s">
        <v>42</v>
      </c>
      <c r="C6" s="6" t="s">
        <v>50</v>
      </c>
      <c r="D6" s="7"/>
      <c r="E6" s="7"/>
      <c r="F6" s="7"/>
      <c r="G6" s="7"/>
      <c r="H6" s="7"/>
      <c r="I6" s="8"/>
    </row>
    <row r="7" spans="2:9" ht="15.75" x14ac:dyDescent="0.25">
      <c r="B7" s="13" t="s">
        <v>43</v>
      </c>
      <c r="C7" s="14" t="s">
        <v>51</v>
      </c>
      <c r="D7" s="15"/>
      <c r="E7" s="15"/>
      <c r="F7" s="15"/>
      <c r="G7" s="15"/>
      <c r="H7" s="15"/>
      <c r="I7" s="16"/>
    </row>
    <row r="8" spans="2:9" ht="15.75" x14ac:dyDescent="0.25">
      <c r="B8" s="17" t="s">
        <v>44</v>
      </c>
      <c r="C8" s="18" t="s">
        <v>52</v>
      </c>
      <c r="D8" s="19"/>
      <c r="E8" s="19"/>
      <c r="F8" s="19"/>
      <c r="G8" s="19"/>
      <c r="H8" s="19"/>
      <c r="I8" s="20"/>
    </row>
    <row r="9" spans="2:9" ht="15.75" x14ac:dyDescent="0.25">
      <c r="B9" s="9" t="s">
        <v>45</v>
      </c>
      <c r="C9" s="10" t="s">
        <v>53</v>
      </c>
      <c r="D9" s="11"/>
      <c r="E9" s="11"/>
      <c r="F9" s="11"/>
      <c r="G9" s="11"/>
      <c r="H9" s="11"/>
      <c r="I9" s="12"/>
    </row>
    <row r="10" spans="2:9" ht="15.75" x14ac:dyDescent="0.25">
      <c r="B10" s="25" t="s">
        <v>46</v>
      </c>
      <c r="C10" s="26" t="s">
        <v>54</v>
      </c>
      <c r="D10" s="27"/>
      <c r="E10" s="27"/>
      <c r="F10" s="27"/>
      <c r="G10" s="27"/>
      <c r="H10" s="27"/>
      <c r="I10" s="28"/>
    </row>
    <row r="11" spans="2:9" ht="15.75" x14ac:dyDescent="0.25">
      <c r="B11" s="21" t="s">
        <v>47</v>
      </c>
      <c r="C11" s="22" t="s">
        <v>55</v>
      </c>
      <c r="D11" s="23"/>
      <c r="E11" s="23"/>
      <c r="F11" s="23"/>
      <c r="G11" s="23"/>
      <c r="H11" s="23"/>
      <c r="I11" s="24"/>
    </row>
    <row r="12" spans="2:9" ht="16.5" thickBot="1" x14ac:dyDescent="0.3">
      <c r="B12" s="29" t="s">
        <v>48</v>
      </c>
      <c r="C12" s="30" t="s">
        <v>56</v>
      </c>
      <c r="D12" s="31"/>
      <c r="E12" s="31"/>
      <c r="F12" s="31"/>
      <c r="G12" s="31"/>
      <c r="H12" s="31"/>
      <c r="I12" s="32"/>
    </row>
  </sheetData>
  <mergeCells count="2">
    <mergeCell ref="B4:I4"/>
    <mergeCell ref="B5:I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N19"/>
  <sheetViews>
    <sheetView workbookViewId="0">
      <selection activeCell="C11" sqref="C11:F11"/>
    </sheetView>
  </sheetViews>
  <sheetFormatPr defaultRowHeight="15" x14ac:dyDescent="0.25"/>
  <cols>
    <col min="2" max="2" width="17" bestFit="1" customWidth="1"/>
    <col min="6" max="6" width="22" customWidth="1"/>
  </cols>
  <sheetData>
    <row r="4" spans="2:14" ht="15.75" thickBot="1" x14ac:dyDescent="0.3"/>
    <row r="5" spans="2:14" ht="27" customHeight="1" thickBot="1" x14ac:dyDescent="0.4">
      <c r="B5" s="81" t="s">
        <v>57</v>
      </c>
      <c r="C5" s="82"/>
      <c r="D5" s="82"/>
      <c r="E5" s="82"/>
      <c r="F5" s="83"/>
    </row>
    <row r="6" spans="2:14" ht="21.75" customHeight="1" thickBot="1" x14ac:dyDescent="0.4">
      <c r="B6" s="81" t="s">
        <v>42</v>
      </c>
      <c r="C6" s="82"/>
      <c r="D6" s="82"/>
      <c r="E6" s="82"/>
      <c r="F6" s="83"/>
    </row>
    <row r="7" spans="2:14" ht="76.5" customHeight="1" thickBot="1" x14ac:dyDescent="0.3">
      <c r="B7" s="34" t="s">
        <v>43</v>
      </c>
      <c r="C7" s="84" t="s">
        <v>58</v>
      </c>
      <c r="D7" s="85"/>
      <c r="E7" s="85"/>
      <c r="F7" s="86"/>
    </row>
    <row r="8" spans="2:14" ht="81.75" customHeight="1" thickBot="1" x14ac:dyDescent="0.3">
      <c r="B8" s="33" t="s">
        <v>44</v>
      </c>
      <c r="C8" s="87" t="s">
        <v>59</v>
      </c>
      <c r="D8" s="88"/>
      <c r="E8" s="88"/>
      <c r="F8" s="89"/>
    </row>
    <row r="9" spans="2:14" ht="90.75" customHeight="1" thickBot="1" x14ac:dyDescent="0.3">
      <c r="B9" s="35" t="s">
        <v>45</v>
      </c>
      <c r="C9" s="90" t="s">
        <v>60</v>
      </c>
      <c r="D9" s="91"/>
      <c r="E9" s="91"/>
      <c r="F9" s="92"/>
    </row>
    <row r="10" spans="2:14" ht="71.25" customHeight="1" thickBot="1" x14ac:dyDescent="0.3">
      <c r="B10" s="36" t="s">
        <v>46</v>
      </c>
      <c r="C10" s="93" t="s">
        <v>61</v>
      </c>
      <c r="D10" s="94"/>
      <c r="E10" s="94"/>
      <c r="F10" s="95"/>
    </row>
    <row r="11" spans="2:14" ht="63.75" customHeight="1" thickBot="1" x14ac:dyDescent="0.3">
      <c r="B11" s="37" t="s">
        <v>47</v>
      </c>
      <c r="C11" s="78" t="s">
        <v>62</v>
      </c>
      <c r="D11" s="79"/>
      <c r="E11" s="79"/>
      <c r="F11" s="80"/>
    </row>
    <row r="12" spans="2:14" x14ac:dyDescent="0.25">
      <c r="I12" s="77"/>
      <c r="J12" s="77"/>
      <c r="K12" s="77"/>
      <c r="L12" s="77"/>
      <c r="M12" s="77"/>
      <c r="N12" s="77"/>
    </row>
    <row r="13" spans="2:14" x14ac:dyDescent="0.25">
      <c r="I13" s="77"/>
      <c r="J13" s="77"/>
      <c r="K13" s="77"/>
      <c r="L13" s="77"/>
      <c r="M13" s="77"/>
      <c r="N13" s="77"/>
    </row>
    <row r="14" spans="2:14" x14ac:dyDescent="0.25">
      <c r="I14" s="77"/>
      <c r="J14" s="77"/>
      <c r="K14" s="77"/>
      <c r="L14" s="77"/>
      <c r="M14" s="77"/>
      <c r="N14" s="77"/>
    </row>
    <row r="15" spans="2:14" x14ac:dyDescent="0.25">
      <c r="I15" s="77"/>
      <c r="J15" s="77"/>
      <c r="K15" s="77"/>
      <c r="L15" s="77"/>
      <c r="M15" s="77"/>
      <c r="N15" s="77"/>
    </row>
    <row r="16" spans="2:14" x14ac:dyDescent="0.25">
      <c r="I16" s="77"/>
      <c r="J16" s="77"/>
      <c r="K16" s="77"/>
      <c r="L16" s="77"/>
      <c r="M16" s="77"/>
      <c r="N16" s="77"/>
    </row>
    <row r="17" spans="9:14" x14ac:dyDescent="0.25">
      <c r="I17" s="77"/>
      <c r="J17" s="77"/>
      <c r="K17" s="77"/>
      <c r="L17" s="77"/>
      <c r="M17" s="77"/>
      <c r="N17" s="77"/>
    </row>
    <row r="18" spans="9:14" x14ac:dyDescent="0.25">
      <c r="I18" s="77"/>
      <c r="J18" s="77"/>
      <c r="K18" s="77"/>
      <c r="L18" s="77"/>
      <c r="M18" s="77"/>
      <c r="N18" s="77"/>
    </row>
    <row r="19" spans="9:14" x14ac:dyDescent="0.25">
      <c r="I19" s="77"/>
      <c r="J19" s="77"/>
      <c r="K19" s="77"/>
      <c r="L19" s="77"/>
      <c r="M19" s="77"/>
      <c r="N19" s="77"/>
    </row>
  </sheetData>
  <mergeCells count="8">
    <mergeCell ref="I12:N19"/>
    <mergeCell ref="C11:F11"/>
    <mergeCell ref="B5:F5"/>
    <mergeCell ref="B6:F6"/>
    <mergeCell ref="C7:F7"/>
    <mergeCell ref="C8:F8"/>
    <mergeCell ref="C9:F9"/>
    <mergeCell ref="C10:F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Original Case Data</vt:lpstr>
      <vt:lpstr>TOP MEAT IMPORTERS</vt:lpstr>
      <vt:lpstr>Affinity for US brands</vt:lpstr>
    </vt:vector>
  </TitlesOfParts>
  <Company>Northern Illinois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Magnusson</dc:creator>
  <cp:lastModifiedBy>Choudhry Jawad</cp:lastModifiedBy>
  <dcterms:created xsi:type="dcterms:W3CDTF">2011-02-04T17:05:30Z</dcterms:created>
  <dcterms:modified xsi:type="dcterms:W3CDTF">2014-09-29T21:26:53Z</dcterms:modified>
</cp:coreProperties>
</file>